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maja\Documents\Moji dokumenti\IZVJEŠTAJI 2024\REBALANS\"/>
    </mc:Choice>
  </mc:AlternateContent>
  <bookViews>
    <workbookView xWindow="0" yWindow="0" windowWidth="28770" windowHeight="11970"/>
  </bookViews>
  <sheets>
    <sheet name="Posebni dio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2" i="2" l="1"/>
  <c r="E44" i="2"/>
  <c r="E43" i="2"/>
  <c r="E53" i="2"/>
  <c r="E85" i="2" l="1"/>
  <c r="E61" i="2"/>
  <c r="C61" i="2"/>
  <c r="E64" i="2"/>
  <c r="D64" i="2"/>
  <c r="C64" i="2"/>
  <c r="E62" i="2"/>
  <c r="D62" i="2"/>
  <c r="D61" i="2" s="1"/>
  <c r="C62" i="2"/>
  <c r="C31" i="2" l="1"/>
  <c r="C30" i="2" s="1"/>
  <c r="C26" i="2"/>
  <c r="C25" i="2" s="1"/>
  <c r="D102" i="2" l="1"/>
  <c r="D99" i="2"/>
  <c r="D96" i="2"/>
  <c r="D97" i="2"/>
  <c r="D95" i="2"/>
  <c r="D92" i="2"/>
  <c r="D88" i="2"/>
  <c r="D90" i="2"/>
  <c r="D87" i="2"/>
  <c r="D84" i="2"/>
  <c r="D83" i="2"/>
  <c r="D79" i="2"/>
  <c r="D80" i="2"/>
  <c r="D81" i="2"/>
  <c r="D78" i="2"/>
  <c r="D75" i="2"/>
  <c r="D71" i="2"/>
  <c r="D72" i="2"/>
  <c r="D73" i="2"/>
  <c r="D70" i="2"/>
  <c r="D60" i="2"/>
  <c r="D55" i="2"/>
  <c r="D56" i="2"/>
  <c r="D57" i="2"/>
  <c r="D58" i="2"/>
  <c r="D51" i="2"/>
  <c r="D48" i="2"/>
  <c r="D49" i="2"/>
  <c r="D47" i="2"/>
  <c r="D42" i="2"/>
  <c r="D38" i="2"/>
  <c r="D39" i="2"/>
  <c r="D40" i="2"/>
  <c r="D37" i="2"/>
  <c r="D27" i="2"/>
  <c r="D22" i="2"/>
  <c r="D21" i="2"/>
  <c r="E20" i="2" l="1"/>
  <c r="E19" i="2" s="1"/>
  <c r="E26" i="2"/>
  <c r="E25" i="2" s="1"/>
  <c r="E24" i="2" s="1"/>
  <c r="E23" i="2" s="1"/>
  <c r="E31" i="2"/>
  <c r="E30" i="2" s="1"/>
  <c r="E29" i="2" s="1"/>
  <c r="E28" i="2" s="1"/>
  <c r="E36" i="2"/>
  <c r="E41" i="2"/>
  <c r="E46" i="2"/>
  <c r="E50" i="2"/>
  <c r="E59" i="2"/>
  <c r="E69" i="2"/>
  <c r="E74" i="2"/>
  <c r="E77" i="2"/>
  <c r="E82" i="2"/>
  <c r="E86" i="2"/>
  <c r="E91" i="2"/>
  <c r="E94" i="2"/>
  <c r="E98" i="2"/>
  <c r="E101" i="2"/>
  <c r="E100" i="2" s="1"/>
  <c r="E13" i="2" s="1"/>
  <c r="E76" i="2" l="1"/>
  <c r="E9" i="2" s="1"/>
  <c r="E68" i="2"/>
  <c r="E8" i="2" s="1"/>
  <c r="E45" i="2"/>
  <c r="E10" i="2" s="1"/>
  <c r="E35" i="2"/>
  <c r="E34" i="2" s="1"/>
  <c r="E33" i="2" s="1"/>
  <c r="E93" i="2"/>
  <c r="E12" i="2" s="1"/>
  <c r="E18" i="2"/>
  <c r="E17" i="2" s="1"/>
  <c r="D91" i="2"/>
  <c r="C91" i="2"/>
  <c r="D53" i="2"/>
  <c r="C53" i="2"/>
  <c r="C46" i="2"/>
  <c r="D31" i="2"/>
  <c r="D30" i="2" s="1"/>
  <c r="D29" i="2" s="1"/>
  <c r="D28" i="2" s="1"/>
  <c r="C36" i="2"/>
  <c r="D36" i="2"/>
  <c r="D26" i="2"/>
  <c r="D25" i="2" s="1"/>
  <c r="D46" i="2"/>
  <c r="E7" i="2" l="1"/>
  <c r="D98" i="2"/>
  <c r="C98" i="2"/>
  <c r="D94" i="2"/>
  <c r="C94" i="2"/>
  <c r="D86" i="2"/>
  <c r="D85" i="2" s="1"/>
  <c r="C86" i="2"/>
  <c r="C101" i="2"/>
  <c r="C100" i="2" s="1"/>
  <c r="C13" i="2" s="1"/>
  <c r="D101" i="2"/>
  <c r="D100" i="2" s="1"/>
  <c r="D13" i="2" s="1"/>
  <c r="D93" i="2" l="1"/>
  <c r="D12" i="2" s="1"/>
  <c r="C85" i="2"/>
  <c r="C93" i="2"/>
  <c r="C12" i="2" s="1"/>
  <c r="D59" i="2" l="1"/>
  <c r="C59" i="2"/>
  <c r="D50" i="2"/>
  <c r="C50" i="2"/>
  <c r="D45" i="2" l="1"/>
  <c r="D10" i="2" s="1"/>
  <c r="C45" i="2"/>
  <c r="C10" i="2" s="1"/>
  <c r="C52" i="2"/>
  <c r="C11" i="2" s="1"/>
  <c r="D52" i="2"/>
  <c r="D11" i="2" s="1"/>
  <c r="D82" i="2"/>
  <c r="C82" i="2"/>
  <c r="D77" i="2"/>
  <c r="C77" i="2"/>
  <c r="D74" i="2"/>
  <c r="C74" i="2"/>
  <c r="D69" i="2"/>
  <c r="C69" i="2"/>
  <c r="D41" i="2"/>
  <c r="D35" i="2" s="1"/>
  <c r="D34" i="2" s="1"/>
  <c r="D33" i="2" s="1"/>
  <c r="C41" i="2"/>
  <c r="C35" i="2" s="1"/>
  <c r="C34" i="2" s="1"/>
  <c r="C33" i="2" s="1"/>
  <c r="C29" i="2" s="1"/>
  <c r="C28" i="2" s="1"/>
  <c r="D20" i="2"/>
  <c r="D19" i="2" s="1"/>
  <c r="C20" i="2"/>
  <c r="C19" i="2" s="1"/>
  <c r="C76" i="2" l="1"/>
  <c r="C9" i="2" s="1"/>
  <c r="D76" i="2"/>
  <c r="D9" i="2" s="1"/>
  <c r="D7" i="2"/>
  <c r="D18" i="2"/>
  <c r="D17" i="2" s="1"/>
  <c r="C18" i="2"/>
  <c r="C17" i="2" s="1"/>
  <c r="D44" i="2"/>
  <c r="D43" i="2" s="1"/>
  <c r="C44" i="2"/>
  <c r="C43" i="2" s="1"/>
  <c r="C68" i="2"/>
  <c r="D68" i="2"/>
  <c r="C24" i="2"/>
  <c r="C23" i="2" s="1"/>
  <c r="D24" i="2"/>
  <c r="D23" i="2" s="1"/>
  <c r="C67" i="2" l="1"/>
  <c r="C66" i="2" s="1"/>
  <c r="C16" i="2" s="1"/>
  <c r="D67" i="2"/>
  <c r="D8" i="2"/>
  <c r="C8" i="2"/>
  <c r="C7" i="2"/>
  <c r="D14" i="2" l="1"/>
  <c r="C15" i="2"/>
  <c r="C14" i="2"/>
  <c r="D66" i="2"/>
  <c r="D16" i="2" s="1"/>
  <c r="D15" i="2" l="1"/>
  <c r="E11" i="2"/>
  <c r="E14" i="2" s="1"/>
  <c r="E67" i="2"/>
  <c r="E66" i="2" s="1"/>
  <c r="E16" i="2" s="1"/>
  <c r="E15" i="2" s="1"/>
</calcChain>
</file>

<file path=xl/sharedStrings.xml><?xml version="1.0" encoding="utf-8"?>
<sst xmlns="http://schemas.openxmlformats.org/spreadsheetml/2006/main" count="104" uniqueCount="40">
  <si>
    <t>MINISTARSTVO ZNANOSTI I OBRAZOVANJA</t>
  </si>
  <si>
    <t>08006</t>
  </si>
  <si>
    <t>Sveučilišta i veleučilišta u Republici Hrvatskoj</t>
  </si>
  <si>
    <t>VISOKO OBRAZOVANJE</t>
  </si>
  <si>
    <t>Drugi stupanj visoke naobrazbe</t>
  </si>
  <si>
    <t>Opći prihodi i primici</t>
  </si>
  <si>
    <t>Rashodi poslovanja</t>
  </si>
  <si>
    <t>Rashodi za zaposlene</t>
  </si>
  <si>
    <t>Materijalni rashodi</t>
  </si>
  <si>
    <t>A622122</t>
  </si>
  <si>
    <t>PROGRAMSKO FINANCIRANJE JAVNIH VISOKIH UČILIŠTA</t>
  </si>
  <si>
    <t>Pomoći EU</t>
  </si>
  <si>
    <t>Ostale pomoći</t>
  </si>
  <si>
    <t>Rashodi za nabavu nefinancijske imovine</t>
  </si>
  <si>
    <t>Rashodi za nabavu proizvedene dugotrajne imovine</t>
  </si>
  <si>
    <t>Vlastiti prihodi</t>
  </si>
  <si>
    <t>Financijski rashodi</t>
  </si>
  <si>
    <t>Naknade građanima i kućanstvima na temelju osiguranja i druge naknade</t>
  </si>
  <si>
    <t>Rashodi za nabavu neproizvedene dugotrajne imovine</t>
  </si>
  <si>
    <t>Ostali prihodi za posebne namjene</t>
  </si>
  <si>
    <t>A621003</t>
  </si>
  <si>
    <t>REDOVNA DJELATNOST SVEUČILIŠTA U OSIJEKU</t>
  </si>
  <si>
    <t>A679071</t>
  </si>
  <si>
    <t>EU PROJEKTI SVEUČILIŠTA U OSIJEKU (IZ EVIDENCIJSKIH PRIHODA)</t>
  </si>
  <si>
    <t>A679090</t>
  </si>
  <si>
    <t>REDOVNA DJELATNOST SVEUČILIŠTA U OSIJEKU (IZ EVIDENCIJSKIH PRIHODA)</t>
  </si>
  <si>
    <t>Pomoći dane u inozemstvo i unutar općeg proračuna</t>
  </si>
  <si>
    <t>Prihodi od nefin. imovine i nadoknada šteta s osnova osiguranja</t>
  </si>
  <si>
    <t>Ostali rashodi</t>
  </si>
  <si>
    <t>II. POSEBNI DIO FINANCIJSKOG PLANA</t>
  </si>
  <si>
    <t>Donacije</t>
  </si>
  <si>
    <t>A621181</t>
  </si>
  <si>
    <t>PRAVOMOĆNE SUDSKE PRESUDE</t>
  </si>
  <si>
    <t>A621183</t>
  </si>
  <si>
    <t>STIPENDIJE I ŠKOLARINE ZA DOKTORANDE</t>
  </si>
  <si>
    <t>PLAN 2024.</t>
  </si>
  <si>
    <t>NOVI PLAN 2024</t>
  </si>
  <si>
    <t>Povećanje/Smanjenje</t>
  </si>
  <si>
    <t xml:space="preserve">SVEUČILIŠTE J.J. STROSSMAYERA U OSIJEKU </t>
  </si>
  <si>
    <t>BROJČANA OZNAKA PRORAČUNSKOG KORISNIKA - 2276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</si>
</sst>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8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0"/>
      <color indexed="8"/>
      <name val="Arial"/>
      <family val="2"/>
      <charset val="238"/>
    </font>
    <font>
      <sz val="8"/>
      <color rgb="FFFF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23"/>
      </patternFill>
    </fill>
    <fill>
      <patternFill patternType="solid">
        <fgColor indexed="43"/>
      </patternFill>
    </fill>
    <fill>
      <patternFill patternType="solid">
        <fgColor theme="4" tint="-0.249977111117893"/>
        <bgColor indexed="64"/>
      </patternFill>
    </fill>
    <fill>
      <patternFill patternType="solid">
        <fgColor indexed="44"/>
      </patternFill>
    </fill>
    <fill>
      <patternFill patternType="solid">
        <fgColor indexed="41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4" fontId="6" fillId="2" borderId="1" applyNumberFormat="0" applyProtection="0">
      <alignment horizontal="left" vertical="center" indent="1"/>
    </xf>
    <xf numFmtId="4" fontId="6" fillId="2" borderId="1" applyNumberFormat="0" applyProtection="0">
      <alignment horizontal="left" vertical="center" indent="1"/>
    </xf>
    <xf numFmtId="0" fontId="6" fillId="3" borderId="1" applyNumberFormat="0" applyProtection="0">
      <alignment horizontal="left" vertical="center" indent="1"/>
    </xf>
    <xf numFmtId="4" fontId="6" fillId="4" borderId="1" applyNumberFormat="0" applyProtection="0">
      <alignment vertical="center"/>
    </xf>
    <xf numFmtId="0" fontId="6" fillId="6" borderId="1" applyNumberFormat="0" applyProtection="0">
      <alignment horizontal="left" vertical="center" indent="1"/>
    </xf>
    <xf numFmtId="0" fontId="6" fillId="7" borderId="1" applyNumberFormat="0" applyProtection="0">
      <alignment horizontal="left" vertical="center" indent="1"/>
    </xf>
    <xf numFmtId="4" fontId="6" fillId="0" borderId="1" applyNumberFormat="0" applyProtection="0">
      <alignment horizontal="right" vertical="center"/>
    </xf>
    <xf numFmtId="0" fontId="6" fillId="7" borderId="1" applyNumberFormat="0" applyProtection="0">
      <alignment horizontal="left" vertical="center" indent="1"/>
    </xf>
    <xf numFmtId="4" fontId="6" fillId="0" borderId="1" applyNumberFormat="0" applyProtection="0">
      <alignment horizontal="right" vertical="center"/>
    </xf>
  </cellStyleXfs>
  <cellXfs count="34">
    <xf numFmtId="0" fontId="0" fillId="0" borderId="0" xfId="0"/>
    <xf numFmtId="0" fontId="4" fillId="0" borderId="0" xfId="0" applyFont="1"/>
    <xf numFmtId="0" fontId="3" fillId="0" borderId="0" xfId="0" applyFont="1"/>
    <xf numFmtId="0" fontId="5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7" fillId="3" borderId="1" xfId="3" quotePrefix="1" applyFont="1" applyAlignment="1">
      <alignment horizontal="left" vertical="center" indent="3"/>
    </xf>
    <xf numFmtId="0" fontId="7" fillId="3" borderId="1" xfId="3" quotePrefix="1" applyFont="1">
      <alignment horizontal="left" vertical="center" indent="1"/>
    </xf>
    <xf numFmtId="3" fontId="7" fillId="4" borderId="1" xfId="4" applyNumberFormat="1" applyFont="1">
      <alignment vertical="center"/>
    </xf>
    <xf numFmtId="0" fontId="7" fillId="5" borderId="1" xfId="3" quotePrefix="1" applyFont="1" applyFill="1" applyAlignment="1">
      <alignment horizontal="left" vertical="center" indent="3"/>
    </xf>
    <xf numFmtId="0" fontId="7" fillId="5" borderId="1" xfId="3" quotePrefix="1" applyFont="1" applyFill="1">
      <alignment horizontal="left" vertical="center" indent="1"/>
    </xf>
    <xf numFmtId="0" fontId="8" fillId="6" borderId="1" xfId="5" quotePrefix="1" applyFont="1" applyAlignment="1">
      <alignment horizontal="left" vertical="center" indent="4"/>
    </xf>
    <xf numFmtId="0" fontId="8" fillId="6" borderId="1" xfId="5" quotePrefix="1" applyFont="1">
      <alignment horizontal="left" vertical="center" indent="1"/>
    </xf>
    <xf numFmtId="3" fontId="8" fillId="4" borderId="1" xfId="4" applyNumberFormat="1" applyFont="1">
      <alignment vertical="center"/>
    </xf>
    <xf numFmtId="0" fontId="1" fillId="0" borderId="0" xfId="0" applyFont="1"/>
    <xf numFmtId="0" fontId="6" fillId="7" borderId="1" xfId="6" quotePrefix="1" applyAlignment="1">
      <alignment horizontal="left" vertical="center" indent="5"/>
    </xf>
    <xf numFmtId="0" fontId="6" fillId="7" borderId="1" xfId="6" quotePrefix="1">
      <alignment horizontal="left" vertical="center" indent="1"/>
    </xf>
    <xf numFmtId="3" fontId="6" fillId="4" borderId="1" xfId="4" applyNumberFormat="1">
      <alignment vertical="center"/>
    </xf>
    <xf numFmtId="0" fontId="6" fillId="7" borderId="1" xfId="6" quotePrefix="1" applyAlignment="1">
      <alignment horizontal="left" vertical="center" indent="6"/>
    </xf>
    <xf numFmtId="0" fontId="6" fillId="7" borderId="1" xfId="6" quotePrefix="1" applyAlignment="1">
      <alignment horizontal="left" vertical="center" indent="7"/>
    </xf>
    <xf numFmtId="0" fontId="6" fillId="7" borderId="1" xfId="6" quotePrefix="1" applyAlignment="1">
      <alignment horizontal="left" vertical="center" indent="8"/>
    </xf>
    <xf numFmtId="0" fontId="6" fillId="7" borderId="1" xfId="6" quotePrefix="1" applyAlignment="1">
      <alignment horizontal="left" vertical="center" indent="9"/>
    </xf>
    <xf numFmtId="3" fontId="6" fillId="0" borderId="1" xfId="7" applyNumberFormat="1">
      <alignment horizontal="right" vertical="center"/>
    </xf>
    <xf numFmtId="3" fontId="6" fillId="0" borderId="1" xfId="4" applyNumberFormat="1" applyFill="1">
      <alignment vertical="center"/>
    </xf>
    <xf numFmtId="0" fontId="0" fillId="0" borderId="0" xfId="0" applyFill="1"/>
    <xf numFmtId="0" fontId="9" fillId="8" borderId="2" xfId="0" quotePrefix="1" applyFont="1" applyFill="1" applyBorder="1" applyAlignment="1">
      <alignment horizontal="center" vertical="center" wrapText="1"/>
    </xf>
    <xf numFmtId="0" fontId="9" fillId="8" borderId="2" xfId="0" applyNumberFormat="1" applyFont="1" applyFill="1" applyBorder="1" applyAlignment="1" applyProtection="1">
      <alignment horizontal="center" vertical="center" wrapText="1"/>
    </xf>
    <xf numFmtId="0" fontId="6" fillId="9" borderId="1" xfId="8" quotePrefix="1" applyFill="1" applyAlignment="1">
      <alignment horizontal="left" vertical="center" indent="7"/>
    </xf>
    <xf numFmtId="0" fontId="6" fillId="9" borderId="1" xfId="8" quotePrefix="1" applyFill="1">
      <alignment horizontal="left" vertical="center" indent="1"/>
    </xf>
    <xf numFmtId="3" fontId="6" fillId="9" borderId="1" xfId="9" applyNumberFormat="1" applyFill="1">
      <alignment horizontal="right" vertical="center"/>
    </xf>
    <xf numFmtId="0" fontId="7" fillId="8" borderId="1" xfId="1" quotePrefix="1" applyNumberFormat="1" applyFont="1" applyFill="1" applyAlignment="1">
      <alignment horizontal="left" vertical="center" wrapText="1" indent="1"/>
    </xf>
    <xf numFmtId="3" fontId="10" fillId="4" borderId="1" xfId="4" applyNumberFormat="1" applyFont="1">
      <alignment vertical="center"/>
    </xf>
    <xf numFmtId="0" fontId="6" fillId="7" borderId="1" xfId="6" quotePrefix="1" applyAlignment="1">
      <alignment horizontal="center" vertical="top"/>
    </xf>
    <xf numFmtId="3" fontId="6" fillId="4" borderId="1" xfId="4" applyNumberFormat="1" applyFont="1">
      <alignment vertical="center"/>
    </xf>
    <xf numFmtId="0" fontId="5" fillId="0" borderId="0" xfId="0" applyFont="1" applyAlignment="1">
      <alignment horizontal="center"/>
    </xf>
  </cellXfs>
  <cellStyles count="10">
    <cellStyle name="Normalno" xfId="0" builtinId="0"/>
    <cellStyle name="SAPBEXaggData" xfId="4"/>
    <cellStyle name="SAPBEXchaText" xfId="1"/>
    <cellStyle name="SAPBEXHLevel1" xfId="3"/>
    <cellStyle name="SAPBEXHLevel2" xfId="5"/>
    <cellStyle name="SAPBEXHLevel3" xfId="6"/>
    <cellStyle name="SAPBEXHLevel3 2" xfId="8"/>
    <cellStyle name="SAPBEXstdData" xfId="7"/>
    <cellStyle name="SAPBEXstdData 2" xfId="9"/>
    <cellStyle name="SAPBEXstdItem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02"/>
  <sheetViews>
    <sheetView tabSelected="1" workbookViewId="0">
      <selection activeCell="K20" sqref="K20"/>
    </sheetView>
  </sheetViews>
  <sheetFormatPr defaultRowHeight="15" x14ac:dyDescent="0.25"/>
  <cols>
    <col min="1" max="1" width="20.7109375" customWidth="1"/>
    <col min="2" max="2" width="57.5703125" customWidth="1"/>
    <col min="3" max="5" width="12.7109375" customWidth="1"/>
  </cols>
  <sheetData>
    <row r="1" spans="1:5" s="2" customFormat="1" ht="15.75" x14ac:dyDescent="0.25">
      <c r="A1" s="1"/>
      <c r="B1" s="1" t="s">
        <v>38</v>
      </c>
    </row>
    <row r="2" spans="1:5" s="2" customFormat="1" ht="12" customHeight="1" x14ac:dyDescent="0.25">
      <c r="A2" s="1"/>
      <c r="B2" s="1"/>
    </row>
    <row r="3" spans="1:5" ht="23.25" x14ac:dyDescent="0.35">
      <c r="A3" s="33" t="s">
        <v>29</v>
      </c>
      <c r="B3" s="33"/>
      <c r="C3" s="33"/>
      <c r="D3" s="33"/>
      <c r="E3" s="33"/>
    </row>
    <row r="4" spans="1:5" ht="13.5" customHeight="1" x14ac:dyDescent="0.35">
      <c r="A4" s="3"/>
      <c r="B4" s="3"/>
      <c r="C4" s="3"/>
      <c r="D4" s="3"/>
      <c r="E4" s="3"/>
    </row>
    <row r="5" spans="1:5" x14ac:dyDescent="0.25">
      <c r="C5" s="4"/>
      <c r="D5" s="4"/>
      <c r="E5" s="4"/>
    </row>
    <row r="6" spans="1:5" s="2" customFormat="1" ht="38.25" x14ac:dyDescent="0.25">
      <c r="A6" s="24" t="s">
        <v>39</v>
      </c>
      <c r="B6" s="29" t="s">
        <v>38</v>
      </c>
      <c r="C6" s="24" t="s">
        <v>35</v>
      </c>
      <c r="D6" s="24" t="s">
        <v>37</v>
      </c>
      <c r="E6" s="25" t="s">
        <v>36</v>
      </c>
    </row>
    <row r="7" spans="1:5" s="23" customFormat="1" x14ac:dyDescent="0.25">
      <c r="A7" s="26">
        <v>11</v>
      </c>
      <c r="B7" s="27" t="s">
        <v>5</v>
      </c>
      <c r="C7" s="28">
        <f>C19+C35</f>
        <v>3689421</v>
      </c>
      <c r="D7" s="28">
        <f>D19+D25+D30+D35</f>
        <v>448291</v>
      </c>
      <c r="E7" s="28">
        <f>E19+E25+E30+E35</f>
        <v>4137712</v>
      </c>
    </row>
    <row r="8" spans="1:5" s="23" customFormat="1" x14ac:dyDescent="0.25">
      <c r="A8" s="26">
        <v>31</v>
      </c>
      <c r="B8" s="27" t="s">
        <v>15</v>
      </c>
      <c r="C8" s="28">
        <f>C68</f>
        <v>184989</v>
      </c>
      <c r="D8" s="28">
        <f>D68</f>
        <v>-59343</v>
      </c>
      <c r="E8" s="28">
        <f>E68</f>
        <v>125646</v>
      </c>
    </row>
    <row r="9" spans="1:5" s="23" customFormat="1" x14ac:dyDescent="0.25">
      <c r="A9" s="26">
        <v>43</v>
      </c>
      <c r="B9" s="27" t="s">
        <v>19</v>
      </c>
      <c r="C9" s="28">
        <f>C76</f>
        <v>340225</v>
      </c>
      <c r="D9" s="28">
        <f>D76</f>
        <v>200548</v>
      </c>
      <c r="E9" s="28">
        <f>E76</f>
        <v>540773</v>
      </c>
    </row>
    <row r="10" spans="1:5" s="23" customFormat="1" x14ac:dyDescent="0.25">
      <c r="A10" s="26">
        <v>51</v>
      </c>
      <c r="B10" s="27" t="s">
        <v>11</v>
      </c>
      <c r="C10" s="28">
        <f>C45</f>
        <v>0</v>
      </c>
      <c r="D10" s="28">
        <f>D45</f>
        <v>32030</v>
      </c>
      <c r="E10" s="28">
        <f>E45</f>
        <v>32030</v>
      </c>
    </row>
    <row r="11" spans="1:5" s="23" customFormat="1" x14ac:dyDescent="0.25">
      <c r="A11" s="26">
        <v>52</v>
      </c>
      <c r="B11" s="27" t="s">
        <v>12</v>
      </c>
      <c r="C11" s="28">
        <f>C52+C85</f>
        <v>570782</v>
      </c>
      <c r="D11" s="28">
        <f>D52+D85</f>
        <v>126466</v>
      </c>
      <c r="E11" s="28">
        <f>E52+E85</f>
        <v>791402</v>
      </c>
    </row>
    <row r="12" spans="1:5" s="23" customFormat="1" x14ac:dyDescent="0.25">
      <c r="A12" s="26">
        <v>61</v>
      </c>
      <c r="B12" s="27" t="s">
        <v>30</v>
      </c>
      <c r="C12" s="28">
        <f>C93</f>
        <v>0</v>
      </c>
      <c r="D12" s="28">
        <f>D93</f>
        <v>14688</v>
      </c>
      <c r="E12" s="28">
        <f>E93</f>
        <v>14688</v>
      </c>
    </row>
    <row r="13" spans="1:5" s="23" customFormat="1" x14ac:dyDescent="0.25">
      <c r="A13" s="26">
        <v>7</v>
      </c>
      <c r="B13" s="27" t="s">
        <v>27</v>
      </c>
      <c r="C13" s="28">
        <f>C100</f>
        <v>335</v>
      </c>
      <c r="D13" s="28">
        <f>D100</f>
        <v>0</v>
      </c>
      <c r="E13" s="28">
        <f>E100</f>
        <v>335</v>
      </c>
    </row>
    <row r="14" spans="1:5" s="2" customFormat="1" x14ac:dyDescent="0.25">
      <c r="A14" s="5">
        <v>80</v>
      </c>
      <c r="B14" s="6" t="s">
        <v>0</v>
      </c>
      <c r="C14" s="7">
        <f>C7+C8+C9+C10+C11+C12+C13</f>
        <v>4785752</v>
      </c>
      <c r="D14" s="7">
        <f>D7+D8+D9+D10+D11+D12+D13</f>
        <v>762680</v>
      </c>
      <c r="E14" s="7">
        <f>E7+E8+E9+E10+E11+E12+E13</f>
        <v>5642586</v>
      </c>
    </row>
    <row r="15" spans="1:5" s="2" customFormat="1" x14ac:dyDescent="0.25">
      <c r="A15" s="8" t="s">
        <v>1</v>
      </c>
      <c r="B15" s="9" t="s">
        <v>2</v>
      </c>
      <c r="C15" s="7">
        <f>C16</f>
        <v>4785752</v>
      </c>
      <c r="D15" s="7">
        <f>D16</f>
        <v>762680</v>
      </c>
      <c r="E15" s="7">
        <f>E16</f>
        <v>5642586</v>
      </c>
    </row>
    <row r="16" spans="1:5" s="13" customFormat="1" x14ac:dyDescent="0.25">
      <c r="A16" s="10">
        <v>3705</v>
      </c>
      <c r="B16" s="11" t="s">
        <v>3</v>
      </c>
      <c r="C16" s="12">
        <f>C17+C33+C43+C66</f>
        <v>4785752</v>
      </c>
      <c r="D16" s="12">
        <f>D17+D23+D28+D33+D43+D66</f>
        <v>762680</v>
      </c>
      <c r="E16" s="12">
        <f>E17+E23+E28+E33+E43+E66</f>
        <v>5642586</v>
      </c>
    </row>
    <row r="17" spans="1:5" x14ac:dyDescent="0.25">
      <c r="A17" s="14" t="s">
        <v>20</v>
      </c>
      <c r="B17" s="15" t="s">
        <v>21</v>
      </c>
      <c r="C17" s="30">
        <f t="shared" ref="C17:E19" si="0">C18</f>
        <v>3413771</v>
      </c>
      <c r="D17" s="16">
        <f t="shared" si="0"/>
        <v>448291</v>
      </c>
      <c r="E17" s="16">
        <f t="shared" si="0"/>
        <v>3862062</v>
      </c>
    </row>
    <row r="18" spans="1:5" x14ac:dyDescent="0.25">
      <c r="A18" s="17">
        <v>942</v>
      </c>
      <c r="B18" s="15" t="s">
        <v>4</v>
      </c>
      <c r="C18" s="16">
        <f t="shared" si="0"/>
        <v>3413771</v>
      </c>
      <c r="D18" s="16">
        <f t="shared" si="0"/>
        <v>448291</v>
      </c>
      <c r="E18" s="16">
        <f t="shared" si="0"/>
        <v>3862062</v>
      </c>
    </row>
    <row r="19" spans="1:5" x14ac:dyDescent="0.25">
      <c r="A19" s="18">
        <v>11</v>
      </c>
      <c r="B19" s="15" t="s">
        <v>5</v>
      </c>
      <c r="C19" s="16">
        <f t="shared" si="0"/>
        <v>3413771</v>
      </c>
      <c r="D19" s="16">
        <f t="shared" si="0"/>
        <v>448291</v>
      </c>
      <c r="E19" s="16">
        <f t="shared" si="0"/>
        <v>3862062</v>
      </c>
    </row>
    <row r="20" spans="1:5" x14ac:dyDescent="0.25">
      <c r="A20" s="19">
        <v>3</v>
      </c>
      <c r="B20" s="15" t="s">
        <v>6</v>
      </c>
      <c r="C20" s="16">
        <f>SUM(C21:C22)</f>
        <v>3413771</v>
      </c>
      <c r="D20" s="16">
        <f>SUM(D21:D22)</f>
        <v>448291</v>
      </c>
      <c r="E20" s="32">
        <f>SUM(E21:E22)</f>
        <v>3862062</v>
      </c>
    </row>
    <row r="21" spans="1:5" x14ac:dyDescent="0.25">
      <c r="A21" s="20">
        <v>31</v>
      </c>
      <c r="B21" s="15" t="s">
        <v>7</v>
      </c>
      <c r="C21" s="21">
        <v>3362749</v>
      </c>
      <c r="D21" s="21">
        <f>E21-C21</f>
        <v>436082</v>
      </c>
      <c r="E21" s="21">
        <v>3798831</v>
      </c>
    </row>
    <row r="22" spans="1:5" x14ac:dyDescent="0.25">
      <c r="A22" s="20">
        <v>32</v>
      </c>
      <c r="B22" s="15" t="s">
        <v>8</v>
      </c>
      <c r="C22" s="21">
        <v>51022</v>
      </c>
      <c r="D22" s="21">
        <f>E22-C22</f>
        <v>12209</v>
      </c>
      <c r="E22" s="21">
        <v>63231</v>
      </c>
    </row>
    <row r="23" spans="1:5" x14ac:dyDescent="0.25">
      <c r="A23" s="14" t="s">
        <v>31</v>
      </c>
      <c r="B23" s="15" t="s">
        <v>32</v>
      </c>
      <c r="C23" s="16">
        <f t="shared" ref="C23:C24" si="1">C24</f>
        <v>0</v>
      </c>
      <c r="D23" s="16">
        <f t="shared" ref="D23:D24" si="2">D24</f>
        <v>0</v>
      </c>
      <c r="E23" s="16">
        <f t="shared" ref="E23:E25" si="3">E24</f>
        <v>0</v>
      </c>
    </row>
    <row r="24" spans="1:5" x14ac:dyDescent="0.25">
      <c r="A24" s="17">
        <v>942</v>
      </c>
      <c r="B24" s="15" t="s">
        <v>4</v>
      </c>
      <c r="C24" s="16">
        <f t="shared" si="1"/>
        <v>0</v>
      </c>
      <c r="D24" s="16">
        <f t="shared" si="2"/>
        <v>0</v>
      </c>
      <c r="E24" s="16">
        <f t="shared" si="3"/>
        <v>0</v>
      </c>
    </row>
    <row r="25" spans="1:5" x14ac:dyDescent="0.25">
      <c r="A25" s="18">
        <v>11</v>
      </c>
      <c r="B25" s="15" t="s">
        <v>5</v>
      </c>
      <c r="C25" s="16">
        <f>C26</f>
        <v>0</v>
      </c>
      <c r="D25" s="16">
        <f>D26</f>
        <v>0</v>
      </c>
      <c r="E25" s="16">
        <f t="shared" si="3"/>
        <v>0</v>
      </c>
    </row>
    <row r="26" spans="1:5" x14ac:dyDescent="0.25">
      <c r="A26" s="19">
        <v>3</v>
      </c>
      <c r="B26" s="15" t="s">
        <v>6</v>
      </c>
      <c r="C26" s="16">
        <f>C27</f>
        <v>0</v>
      </c>
      <c r="D26" s="16">
        <f>D27</f>
        <v>0</v>
      </c>
      <c r="E26" s="16">
        <f t="shared" ref="E26" si="4">E27</f>
        <v>0</v>
      </c>
    </row>
    <row r="27" spans="1:5" x14ac:dyDescent="0.25">
      <c r="A27" s="20">
        <v>32</v>
      </c>
      <c r="B27" s="15" t="s">
        <v>8</v>
      </c>
      <c r="C27" s="22"/>
      <c r="D27" s="22">
        <f>E27-C27</f>
        <v>0</v>
      </c>
      <c r="E27" s="22"/>
    </row>
    <row r="28" spans="1:5" x14ac:dyDescent="0.25">
      <c r="A28" s="14" t="s">
        <v>33</v>
      </c>
      <c r="B28" s="15" t="s">
        <v>34</v>
      </c>
      <c r="C28" s="16">
        <f t="shared" ref="C28:C29" si="5">C29</f>
        <v>0</v>
      </c>
      <c r="D28" s="16">
        <f t="shared" ref="D28:D29" si="6">D29</f>
        <v>0</v>
      </c>
      <c r="E28" s="16">
        <f t="shared" ref="E28:E30" si="7">E29</f>
        <v>0</v>
      </c>
    </row>
    <row r="29" spans="1:5" x14ac:dyDescent="0.25">
      <c r="A29" s="17">
        <v>942</v>
      </c>
      <c r="B29" s="15" t="s">
        <v>4</v>
      </c>
      <c r="C29" s="16">
        <f t="shared" si="5"/>
        <v>0</v>
      </c>
      <c r="D29" s="16">
        <f t="shared" si="6"/>
        <v>0</v>
      </c>
      <c r="E29" s="16">
        <f t="shared" si="7"/>
        <v>0</v>
      </c>
    </row>
    <row r="30" spans="1:5" x14ac:dyDescent="0.25">
      <c r="A30" s="18">
        <v>11</v>
      </c>
      <c r="B30" s="15" t="s">
        <v>5</v>
      </c>
      <c r="C30" s="16">
        <f>C31</f>
        <v>0</v>
      </c>
      <c r="D30" s="16">
        <f>D31</f>
        <v>0</v>
      </c>
      <c r="E30" s="16">
        <f t="shared" si="7"/>
        <v>0</v>
      </c>
    </row>
    <row r="31" spans="1:5" x14ac:dyDescent="0.25">
      <c r="A31" s="19">
        <v>3</v>
      </c>
      <c r="B31" s="15" t="s">
        <v>6</v>
      </c>
      <c r="C31" s="16">
        <f>C32</f>
        <v>0</v>
      </c>
      <c r="D31" s="16">
        <f>D32</f>
        <v>0</v>
      </c>
      <c r="E31" s="16">
        <f t="shared" ref="E31" si="8">E32</f>
        <v>0</v>
      </c>
    </row>
    <row r="32" spans="1:5" x14ac:dyDescent="0.25">
      <c r="A32" s="20">
        <v>32</v>
      </c>
      <c r="B32" s="15" t="s">
        <v>8</v>
      </c>
      <c r="C32" s="22"/>
      <c r="D32" s="22"/>
      <c r="E32" s="22"/>
    </row>
    <row r="33" spans="1:5" x14ac:dyDescent="0.25">
      <c r="A33" s="14" t="s">
        <v>9</v>
      </c>
      <c r="B33" s="15" t="s">
        <v>10</v>
      </c>
      <c r="C33" s="30">
        <f t="shared" ref="C33:E34" si="9">C34</f>
        <v>275650</v>
      </c>
      <c r="D33" s="16">
        <f t="shared" si="9"/>
        <v>0</v>
      </c>
      <c r="E33" s="32">
        <f t="shared" si="9"/>
        <v>275650</v>
      </c>
    </row>
    <row r="34" spans="1:5" x14ac:dyDescent="0.25">
      <c r="A34" s="17">
        <v>942</v>
      </c>
      <c r="B34" s="15" t="s">
        <v>4</v>
      </c>
      <c r="C34" s="16">
        <f t="shared" si="9"/>
        <v>275650</v>
      </c>
      <c r="D34" s="16">
        <f t="shared" si="9"/>
        <v>0</v>
      </c>
      <c r="E34" s="16">
        <f t="shared" si="9"/>
        <v>275650</v>
      </c>
    </row>
    <row r="35" spans="1:5" x14ac:dyDescent="0.25">
      <c r="A35" s="18">
        <v>11</v>
      </c>
      <c r="B35" s="15" t="s">
        <v>5</v>
      </c>
      <c r="C35" s="16">
        <f>C36+C41</f>
        <v>275650</v>
      </c>
      <c r="D35" s="16">
        <f>D36+D41</f>
        <v>0</v>
      </c>
      <c r="E35" s="16">
        <f>E36+E41</f>
        <v>275650</v>
      </c>
    </row>
    <row r="36" spans="1:5" x14ac:dyDescent="0.25">
      <c r="A36" s="19">
        <v>3</v>
      </c>
      <c r="B36" s="15" t="s">
        <v>6</v>
      </c>
      <c r="C36" s="16">
        <f>SUM(C37:C40)</f>
        <v>184707</v>
      </c>
      <c r="D36" s="16">
        <f>SUM(D37:D40)</f>
        <v>16208</v>
      </c>
      <c r="E36" s="16">
        <f>SUM(E37:E40)</f>
        <v>200915</v>
      </c>
    </row>
    <row r="37" spans="1:5" x14ac:dyDescent="0.25">
      <c r="A37" s="20">
        <v>31</v>
      </c>
      <c r="B37" s="15" t="s">
        <v>7</v>
      </c>
      <c r="C37" s="22"/>
      <c r="D37" s="22">
        <f>E37-C37</f>
        <v>0</v>
      </c>
      <c r="E37" s="22"/>
    </row>
    <row r="38" spans="1:5" x14ac:dyDescent="0.25">
      <c r="A38" s="20">
        <v>32</v>
      </c>
      <c r="B38" s="15" t="s">
        <v>8</v>
      </c>
      <c r="C38" s="22">
        <v>184707</v>
      </c>
      <c r="D38" s="22">
        <f t="shared" ref="D38:D40" si="10">E38-C38</f>
        <v>16156</v>
      </c>
      <c r="E38" s="22">
        <v>200863</v>
      </c>
    </row>
    <row r="39" spans="1:5" x14ac:dyDescent="0.25">
      <c r="A39" s="20">
        <v>34</v>
      </c>
      <c r="B39" s="15" t="s">
        <v>16</v>
      </c>
      <c r="C39" s="22">
        <v>0</v>
      </c>
      <c r="D39" s="22">
        <f t="shared" si="10"/>
        <v>52</v>
      </c>
      <c r="E39" s="22">
        <v>52</v>
      </c>
    </row>
    <row r="40" spans="1:5" x14ac:dyDescent="0.25">
      <c r="A40" s="20">
        <v>37</v>
      </c>
      <c r="B40" s="15" t="s">
        <v>17</v>
      </c>
      <c r="C40" s="22"/>
      <c r="D40" s="22">
        <f t="shared" si="10"/>
        <v>0</v>
      </c>
      <c r="E40" s="22"/>
    </row>
    <row r="41" spans="1:5" x14ac:dyDescent="0.25">
      <c r="A41" s="19">
        <v>4</v>
      </c>
      <c r="B41" s="15" t="s">
        <v>13</v>
      </c>
      <c r="C41" s="16">
        <f>C42</f>
        <v>90943</v>
      </c>
      <c r="D41" s="16">
        <f>D42</f>
        <v>-16208</v>
      </c>
      <c r="E41" s="16">
        <f>E42</f>
        <v>74735</v>
      </c>
    </row>
    <row r="42" spans="1:5" x14ac:dyDescent="0.25">
      <c r="A42" s="20">
        <v>42</v>
      </c>
      <c r="B42" s="15" t="s">
        <v>14</v>
      </c>
      <c r="C42" s="21">
        <v>90943</v>
      </c>
      <c r="D42" s="21">
        <f>E42-C42</f>
        <v>-16208</v>
      </c>
      <c r="E42" s="21">
        <v>74735</v>
      </c>
    </row>
    <row r="43" spans="1:5" x14ac:dyDescent="0.25">
      <c r="A43" s="14" t="s">
        <v>22</v>
      </c>
      <c r="B43" s="15" t="s">
        <v>23</v>
      </c>
      <c r="C43" s="16">
        <f>C44</f>
        <v>52581</v>
      </c>
      <c r="D43" s="16">
        <f>D44</f>
        <v>72350</v>
      </c>
      <c r="E43" s="32">
        <f>E45+E53+E61</f>
        <v>166548</v>
      </c>
    </row>
    <row r="44" spans="1:5" x14ac:dyDescent="0.25">
      <c r="A44" s="17">
        <v>942</v>
      </c>
      <c r="B44" s="15" t="s">
        <v>4</v>
      </c>
      <c r="C44" s="16">
        <f>C45+C52</f>
        <v>52581</v>
      </c>
      <c r="D44" s="16">
        <f>D45+D52</f>
        <v>72350</v>
      </c>
      <c r="E44" s="32">
        <f>E45+E53+E61</f>
        <v>166548</v>
      </c>
    </row>
    <row r="45" spans="1:5" x14ac:dyDescent="0.25">
      <c r="A45" s="18">
        <v>51</v>
      </c>
      <c r="B45" s="15" t="s">
        <v>11</v>
      </c>
      <c r="C45" s="16">
        <f>C46+C50</f>
        <v>0</v>
      </c>
      <c r="D45" s="16">
        <f>D46+D50</f>
        <v>32030</v>
      </c>
      <c r="E45" s="30">
        <f>E46+E50</f>
        <v>32030</v>
      </c>
    </row>
    <row r="46" spans="1:5" x14ac:dyDescent="0.25">
      <c r="A46" s="19">
        <v>3</v>
      </c>
      <c r="B46" s="15" t="s">
        <v>6</v>
      </c>
      <c r="C46" s="16">
        <f>C47+C48+C49</f>
        <v>0</v>
      </c>
      <c r="D46" s="16">
        <f>D47+D48+D49</f>
        <v>28530</v>
      </c>
      <c r="E46" s="16">
        <f t="shared" ref="E46" si="11">E47+E48+E49</f>
        <v>28530</v>
      </c>
    </row>
    <row r="47" spans="1:5" x14ac:dyDescent="0.25">
      <c r="A47" s="20">
        <v>31</v>
      </c>
      <c r="B47" s="15" t="s">
        <v>7</v>
      </c>
      <c r="C47" s="21"/>
      <c r="D47" s="21">
        <f>E47-C47</f>
        <v>16500</v>
      </c>
      <c r="E47" s="21">
        <v>16500</v>
      </c>
    </row>
    <row r="48" spans="1:5" x14ac:dyDescent="0.25">
      <c r="A48" s="20">
        <v>32</v>
      </c>
      <c r="B48" s="15" t="s">
        <v>8</v>
      </c>
      <c r="C48" s="21"/>
      <c r="D48" s="21">
        <f t="shared" ref="D48:D49" si="12">E48-C48</f>
        <v>11970</v>
      </c>
      <c r="E48" s="21">
        <v>11970</v>
      </c>
    </row>
    <row r="49" spans="1:5" x14ac:dyDescent="0.25">
      <c r="A49" s="20">
        <v>34</v>
      </c>
      <c r="B49" s="15" t="s">
        <v>16</v>
      </c>
      <c r="C49" s="21"/>
      <c r="D49" s="21">
        <f t="shared" si="12"/>
        <v>60</v>
      </c>
      <c r="E49" s="21">
        <v>60</v>
      </c>
    </row>
    <row r="50" spans="1:5" x14ac:dyDescent="0.25">
      <c r="A50" s="19">
        <v>4</v>
      </c>
      <c r="B50" s="15" t="s">
        <v>13</v>
      </c>
      <c r="C50" s="16">
        <f>C51</f>
        <v>0</v>
      </c>
      <c r="D50" s="16">
        <f>D51</f>
        <v>3500</v>
      </c>
      <c r="E50" s="16">
        <f>E51</f>
        <v>3500</v>
      </c>
    </row>
    <row r="51" spans="1:5" x14ac:dyDescent="0.25">
      <c r="A51" s="20">
        <v>42</v>
      </c>
      <c r="B51" s="15" t="s">
        <v>14</v>
      </c>
      <c r="C51" s="21"/>
      <c r="D51" s="21">
        <f>E51-C51</f>
        <v>3500</v>
      </c>
      <c r="E51" s="21">
        <v>3500</v>
      </c>
    </row>
    <row r="52" spans="1:5" x14ac:dyDescent="0.25">
      <c r="A52" s="18">
        <v>52</v>
      </c>
      <c r="B52" s="15" t="s">
        <v>12</v>
      </c>
      <c r="C52" s="16">
        <f>C53+C59</f>
        <v>52581</v>
      </c>
      <c r="D52" s="16">
        <f>D53+D59</f>
        <v>40320</v>
      </c>
      <c r="E52" s="32">
        <f>E53+E61</f>
        <v>134518</v>
      </c>
    </row>
    <row r="53" spans="1:5" x14ac:dyDescent="0.25">
      <c r="A53" s="19">
        <v>3</v>
      </c>
      <c r="B53" s="15" t="s">
        <v>6</v>
      </c>
      <c r="C53" s="16">
        <f>SUM(C54:C58)</f>
        <v>52581</v>
      </c>
      <c r="D53" s="16">
        <f t="shared" ref="D53:E53" si="13">SUM(D54:D58)</f>
        <v>56528</v>
      </c>
      <c r="E53" s="30">
        <f>SUM(E54:E59)</f>
        <v>129788</v>
      </c>
    </row>
    <row r="54" spans="1:5" x14ac:dyDescent="0.25">
      <c r="A54" s="20">
        <v>31</v>
      </c>
      <c r="B54" s="15" t="s">
        <v>7</v>
      </c>
      <c r="C54" s="21"/>
      <c r="D54" s="21"/>
      <c r="E54" s="21">
        <v>16459</v>
      </c>
    </row>
    <row r="55" spans="1:5" x14ac:dyDescent="0.25">
      <c r="A55" s="20">
        <v>32</v>
      </c>
      <c r="B55" s="15" t="s">
        <v>8</v>
      </c>
      <c r="C55" s="21">
        <v>52581</v>
      </c>
      <c r="D55" s="21">
        <f t="shared" ref="D55:D58" si="14">E55-C55</f>
        <v>56528</v>
      </c>
      <c r="E55" s="21">
        <v>109109</v>
      </c>
    </row>
    <row r="56" spans="1:5" x14ac:dyDescent="0.25">
      <c r="A56" s="20">
        <v>34</v>
      </c>
      <c r="B56" s="15" t="s">
        <v>16</v>
      </c>
      <c r="C56" s="21"/>
      <c r="D56" s="21">
        <f t="shared" si="14"/>
        <v>0</v>
      </c>
      <c r="E56" s="21"/>
    </row>
    <row r="57" spans="1:5" x14ac:dyDescent="0.25">
      <c r="A57" s="20">
        <v>36</v>
      </c>
      <c r="B57" s="15" t="s">
        <v>26</v>
      </c>
      <c r="C57" s="21"/>
      <c r="D57" s="21">
        <f t="shared" si="14"/>
        <v>0</v>
      </c>
      <c r="E57" s="21"/>
    </row>
    <row r="58" spans="1:5" x14ac:dyDescent="0.25">
      <c r="A58" s="20">
        <v>38</v>
      </c>
      <c r="B58" s="15"/>
      <c r="C58" s="21"/>
      <c r="D58" s="21">
        <f t="shared" si="14"/>
        <v>0</v>
      </c>
      <c r="E58" s="21"/>
    </row>
    <row r="59" spans="1:5" x14ac:dyDescent="0.25">
      <c r="A59" s="19">
        <v>4</v>
      </c>
      <c r="B59" s="15" t="s">
        <v>13</v>
      </c>
      <c r="C59" s="16">
        <f>C60</f>
        <v>0</v>
      </c>
      <c r="D59" s="16">
        <f>D60</f>
        <v>-16208</v>
      </c>
      <c r="E59" s="16">
        <f>E60</f>
        <v>4220</v>
      </c>
    </row>
    <row r="60" spans="1:5" x14ac:dyDescent="0.25">
      <c r="A60" s="20">
        <v>42</v>
      </c>
      <c r="B60" s="15" t="s">
        <v>14</v>
      </c>
      <c r="C60" s="21"/>
      <c r="D60" s="21">
        <f>E42-C42</f>
        <v>-16208</v>
      </c>
      <c r="E60" s="21">
        <v>4220</v>
      </c>
    </row>
    <row r="61" spans="1:5" x14ac:dyDescent="0.25">
      <c r="A61" s="31">
        <v>563</v>
      </c>
      <c r="B61" s="15"/>
      <c r="C61" s="16">
        <f>C62+C64</f>
        <v>4730</v>
      </c>
      <c r="D61" s="16">
        <f>D62</f>
        <v>0</v>
      </c>
      <c r="E61" s="30">
        <f>E62+E64</f>
        <v>4730</v>
      </c>
    </row>
    <row r="62" spans="1:5" x14ac:dyDescent="0.25">
      <c r="A62" s="20">
        <v>3</v>
      </c>
      <c r="B62" s="15"/>
      <c r="C62" s="16">
        <f>C63</f>
        <v>2734</v>
      </c>
      <c r="D62" s="16">
        <f>D63</f>
        <v>0</v>
      </c>
      <c r="E62" s="16">
        <f>E63</f>
        <v>2734</v>
      </c>
    </row>
    <row r="63" spans="1:5" x14ac:dyDescent="0.25">
      <c r="A63" s="20">
        <v>32</v>
      </c>
      <c r="B63" s="15"/>
      <c r="C63" s="21">
        <v>2734</v>
      </c>
      <c r="D63" s="21"/>
      <c r="E63" s="21">
        <v>2734</v>
      </c>
    </row>
    <row r="64" spans="1:5" x14ac:dyDescent="0.25">
      <c r="A64" s="20">
        <v>4</v>
      </c>
      <c r="B64" s="15"/>
      <c r="C64" s="16">
        <f>C65</f>
        <v>1996</v>
      </c>
      <c r="D64" s="16">
        <f>D65</f>
        <v>0</v>
      </c>
      <c r="E64" s="16">
        <f>E65</f>
        <v>1996</v>
      </c>
    </row>
    <row r="65" spans="1:5" x14ac:dyDescent="0.25">
      <c r="A65" s="20">
        <v>42</v>
      </c>
      <c r="B65" s="15"/>
      <c r="C65" s="21">
        <v>1996</v>
      </c>
      <c r="D65" s="21"/>
      <c r="E65" s="21">
        <v>1996</v>
      </c>
    </row>
    <row r="66" spans="1:5" x14ac:dyDescent="0.25">
      <c r="A66" s="14" t="s">
        <v>24</v>
      </c>
      <c r="B66" s="15" t="s">
        <v>25</v>
      </c>
      <c r="C66" s="16">
        <f>C67</f>
        <v>1043750</v>
      </c>
      <c r="D66" s="16">
        <f>D67</f>
        <v>242039</v>
      </c>
      <c r="E66" s="16">
        <f>E67</f>
        <v>1338326</v>
      </c>
    </row>
    <row r="67" spans="1:5" x14ac:dyDescent="0.25">
      <c r="A67" s="17">
        <v>942</v>
      </c>
      <c r="B67" s="15" t="s">
        <v>4</v>
      </c>
      <c r="C67" s="16">
        <f>C68+C76++C85+C93+C100</f>
        <v>1043750</v>
      </c>
      <c r="D67" s="16">
        <f>D68+D76++D85+D93+D100</f>
        <v>242039</v>
      </c>
      <c r="E67" s="16">
        <f>E68+E76++E85+E93+E100</f>
        <v>1338326</v>
      </c>
    </row>
    <row r="68" spans="1:5" x14ac:dyDescent="0.25">
      <c r="A68" s="18">
        <v>31</v>
      </c>
      <c r="B68" s="15" t="s">
        <v>15</v>
      </c>
      <c r="C68" s="32">
        <f>C69+C74</f>
        <v>184989</v>
      </c>
      <c r="D68" s="16">
        <f>D69+D74</f>
        <v>-59343</v>
      </c>
      <c r="E68" s="32">
        <f>E69+E74</f>
        <v>125646</v>
      </c>
    </row>
    <row r="69" spans="1:5" x14ac:dyDescent="0.25">
      <c r="A69" s="19">
        <v>3</v>
      </c>
      <c r="B69" s="15" t="s">
        <v>6</v>
      </c>
      <c r="C69" s="16">
        <f>SUM(C70:C73)</f>
        <v>171187</v>
      </c>
      <c r="D69" s="16">
        <f>SUM(D70:D73)</f>
        <v>-63343</v>
      </c>
      <c r="E69" s="16">
        <f>SUM(E70:E73)</f>
        <v>107844</v>
      </c>
    </row>
    <row r="70" spans="1:5" x14ac:dyDescent="0.25">
      <c r="A70" s="20">
        <v>31</v>
      </c>
      <c r="B70" s="15" t="s">
        <v>7</v>
      </c>
      <c r="C70" s="21">
        <v>27000</v>
      </c>
      <c r="D70" s="21">
        <f>E70-C70</f>
        <v>-13400</v>
      </c>
      <c r="E70" s="21">
        <v>13600</v>
      </c>
    </row>
    <row r="71" spans="1:5" x14ac:dyDescent="0.25">
      <c r="A71" s="20">
        <v>32</v>
      </c>
      <c r="B71" s="15" t="s">
        <v>8</v>
      </c>
      <c r="C71" s="21">
        <v>139907</v>
      </c>
      <c r="D71" s="21">
        <f t="shared" ref="D71:D73" si="15">E71-C71</f>
        <v>-48243</v>
      </c>
      <c r="E71" s="21">
        <v>91664</v>
      </c>
    </row>
    <row r="72" spans="1:5" x14ac:dyDescent="0.25">
      <c r="A72" s="20">
        <v>34</v>
      </c>
      <c r="B72" s="15" t="s">
        <v>16</v>
      </c>
      <c r="C72" s="21">
        <v>4280</v>
      </c>
      <c r="D72" s="21">
        <f t="shared" si="15"/>
        <v>-1700</v>
      </c>
      <c r="E72" s="21">
        <v>2580</v>
      </c>
    </row>
    <row r="73" spans="1:5" x14ac:dyDescent="0.25">
      <c r="A73" s="20">
        <v>38</v>
      </c>
      <c r="B73" s="15" t="s">
        <v>28</v>
      </c>
      <c r="C73" s="21"/>
      <c r="D73" s="21">
        <f t="shared" si="15"/>
        <v>0</v>
      </c>
      <c r="E73" s="21"/>
    </row>
    <row r="74" spans="1:5" x14ac:dyDescent="0.25">
      <c r="A74" s="19">
        <v>4</v>
      </c>
      <c r="B74" s="15" t="s">
        <v>13</v>
      </c>
      <c r="C74" s="16">
        <f>C75</f>
        <v>13802</v>
      </c>
      <c r="D74" s="16">
        <f>D75</f>
        <v>4000</v>
      </c>
      <c r="E74" s="16">
        <f>E75</f>
        <v>17802</v>
      </c>
    </row>
    <row r="75" spans="1:5" x14ac:dyDescent="0.25">
      <c r="A75" s="20">
        <v>42</v>
      </c>
      <c r="B75" s="15" t="s">
        <v>14</v>
      </c>
      <c r="C75" s="21">
        <v>13802</v>
      </c>
      <c r="D75" s="21">
        <f>E75-C75</f>
        <v>4000</v>
      </c>
      <c r="E75" s="21">
        <v>17802</v>
      </c>
    </row>
    <row r="76" spans="1:5" x14ac:dyDescent="0.25">
      <c r="A76" s="18">
        <v>43</v>
      </c>
      <c r="B76" s="15" t="s">
        <v>19</v>
      </c>
      <c r="C76" s="30">
        <f>C77+C82</f>
        <v>340225</v>
      </c>
      <c r="D76" s="16">
        <f>D77+D82</f>
        <v>200548</v>
      </c>
      <c r="E76" s="32">
        <f>E77+E82</f>
        <v>540773</v>
      </c>
    </row>
    <row r="77" spans="1:5" x14ac:dyDescent="0.25">
      <c r="A77" s="19">
        <v>3</v>
      </c>
      <c r="B77" s="15" t="s">
        <v>6</v>
      </c>
      <c r="C77" s="16">
        <f>SUM(C78:C81)</f>
        <v>252960</v>
      </c>
      <c r="D77" s="16">
        <f>SUM(D78:D81)</f>
        <v>221548</v>
      </c>
      <c r="E77" s="16">
        <f>SUM(E78:E81)</f>
        <v>474508</v>
      </c>
    </row>
    <row r="78" spans="1:5" x14ac:dyDescent="0.25">
      <c r="A78" s="20">
        <v>31</v>
      </c>
      <c r="B78" s="15" t="s">
        <v>7</v>
      </c>
      <c r="C78" s="21"/>
      <c r="D78" s="21">
        <f>E78-C78</f>
        <v>0</v>
      </c>
      <c r="E78" s="21"/>
    </row>
    <row r="79" spans="1:5" x14ac:dyDescent="0.25">
      <c r="A79" s="20">
        <v>32</v>
      </c>
      <c r="B79" s="15" t="s">
        <v>8</v>
      </c>
      <c r="C79" s="21">
        <v>252104</v>
      </c>
      <c r="D79" s="21">
        <f t="shared" ref="D79:D81" si="16">E79-C79</f>
        <v>219248</v>
      </c>
      <c r="E79" s="21">
        <v>471352</v>
      </c>
    </row>
    <row r="80" spans="1:5" x14ac:dyDescent="0.25">
      <c r="A80" s="20">
        <v>34</v>
      </c>
      <c r="B80" s="15" t="s">
        <v>16</v>
      </c>
      <c r="C80" s="21">
        <v>856</v>
      </c>
      <c r="D80" s="21">
        <f t="shared" si="16"/>
        <v>2300</v>
      </c>
      <c r="E80" s="21">
        <v>3156</v>
      </c>
    </row>
    <row r="81" spans="1:5" x14ac:dyDescent="0.25">
      <c r="A81" s="20">
        <v>37</v>
      </c>
      <c r="B81" s="15" t="s">
        <v>17</v>
      </c>
      <c r="C81" s="21"/>
      <c r="D81" s="21">
        <f t="shared" si="16"/>
        <v>0</v>
      </c>
      <c r="E81" s="21"/>
    </row>
    <row r="82" spans="1:5" x14ac:dyDescent="0.25">
      <c r="A82" s="19">
        <v>4</v>
      </c>
      <c r="B82" s="15" t="s">
        <v>13</v>
      </c>
      <c r="C82" s="16">
        <f>SUM(C83:C84)</f>
        <v>87265</v>
      </c>
      <c r="D82" s="16">
        <f>SUM(D83:D84)</f>
        <v>-21000</v>
      </c>
      <c r="E82" s="16">
        <f>SUM(E83:E84)</f>
        <v>66265</v>
      </c>
    </row>
    <row r="83" spans="1:5" x14ac:dyDescent="0.25">
      <c r="A83" s="20">
        <v>41</v>
      </c>
      <c r="B83" s="15" t="s">
        <v>18</v>
      </c>
      <c r="C83" s="21"/>
      <c r="D83" s="21">
        <f>E83-C83</f>
        <v>0</v>
      </c>
      <c r="E83" s="21"/>
    </row>
    <row r="84" spans="1:5" x14ac:dyDescent="0.25">
      <c r="A84" s="20">
        <v>42</v>
      </c>
      <c r="B84" s="15" t="s">
        <v>14</v>
      </c>
      <c r="C84" s="21">
        <v>87265</v>
      </c>
      <c r="D84" s="21">
        <f>E84-C84</f>
        <v>-21000</v>
      </c>
      <c r="E84" s="21">
        <v>66265</v>
      </c>
    </row>
    <row r="85" spans="1:5" x14ac:dyDescent="0.25">
      <c r="A85" s="18">
        <v>52</v>
      </c>
      <c r="B85" s="15" t="s">
        <v>12</v>
      </c>
      <c r="C85" s="30">
        <f>C86+C91</f>
        <v>518201</v>
      </c>
      <c r="D85" s="16">
        <f>D86</f>
        <v>86146</v>
      </c>
      <c r="E85" s="32">
        <f>E86+E91</f>
        <v>656884</v>
      </c>
    </row>
    <row r="86" spans="1:5" x14ac:dyDescent="0.25">
      <c r="A86" s="19">
        <v>3</v>
      </c>
      <c r="B86" s="15" t="s">
        <v>6</v>
      </c>
      <c r="C86" s="16">
        <f>SUM(C87:C90)</f>
        <v>483220</v>
      </c>
      <c r="D86" s="16">
        <f>SUM(D87:D90)</f>
        <v>86146</v>
      </c>
      <c r="E86" s="16">
        <f>SUM(E87:E90)</f>
        <v>569666</v>
      </c>
    </row>
    <row r="87" spans="1:5" x14ac:dyDescent="0.25">
      <c r="A87" s="20">
        <v>31</v>
      </c>
      <c r="B87" s="15" t="s">
        <v>7</v>
      </c>
      <c r="C87" s="21">
        <v>106782</v>
      </c>
      <c r="D87" s="21">
        <f>E87-C87</f>
        <v>0</v>
      </c>
      <c r="E87" s="21">
        <v>106782</v>
      </c>
    </row>
    <row r="88" spans="1:5" x14ac:dyDescent="0.25">
      <c r="A88" s="20">
        <v>32</v>
      </c>
      <c r="B88" s="15" t="s">
        <v>8</v>
      </c>
      <c r="C88" s="21">
        <v>65867</v>
      </c>
      <c r="D88" s="21">
        <f t="shared" ref="D88:D90" si="17">E88-C88</f>
        <v>226831</v>
      </c>
      <c r="E88" s="21">
        <v>292698</v>
      </c>
    </row>
    <row r="89" spans="1:5" x14ac:dyDescent="0.25">
      <c r="A89" s="20">
        <v>34</v>
      </c>
      <c r="B89" s="15" t="s">
        <v>16</v>
      </c>
      <c r="C89" s="21"/>
      <c r="D89" s="21"/>
      <c r="E89" s="21">
        <v>300</v>
      </c>
    </row>
    <row r="90" spans="1:5" x14ac:dyDescent="0.25">
      <c r="A90" s="20">
        <v>37</v>
      </c>
      <c r="B90" s="15" t="s">
        <v>17</v>
      </c>
      <c r="C90" s="21">
        <v>310571</v>
      </c>
      <c r="D90" s="21">
        <f t="shared" si="17"/>
        <v>-140685</v>
      </c>
      <c r="E90" s="21">
        <v>169886</v>
      </c>
    </row>
    <row r="91" spans="1:5" x14ac:dyDescent="0.25">
      <c r="A91" s="19">
        <v>4</v>
      </c>
      <c r="B91" s="15" t="s">
        <v>13</v>
      </c>
      <c r="C91" s="16">
        <f>SUM(C92:C92)</f>
        <v>34981</v>
      </c>
      <c r="D91" s="16">
        <f>SUM(D92:D92)</f>
        <v>52237</v>
      </c>
      <c r="E91" s="16">
        <f>SUM(E92:E92)</f>
        <v>87218</v>
      </c>
    </row>
    <row r="92" spans="1:5" x14ac:dyDescent="0.25">
      <c r="A92" s="20">
        <v>42</v>
      </c>
      <c r="B92" s="15" t="s">
        <v>14</v>
      </c>
      <c r="C92" s="21">
        <v>34981</v>
      </c>
      <c r="D92" s="21">
        <f>E92-C92</f>
        <v>52237</v>
      </c>
      <c r="E92" s="21">
        <v>87218</v>
      </c>
    </row>
    <row r="93" spans="1:5" x14ac:dyDescent="0.25">
      <c r="A93" s="18">
        <v>6</v>
      </c>
      <c r="B93" s="15" t="s">
        <v>30</v>
      </c>
      <c r="C93" s="16">
        <f>C94+C98</f>
        <v>0</v>
      </c>
      <c r="D93" s="16">
        <f>D94+D98</f>
        <v>14688</v>
      </c>
      <c r="E93" s="32">
        <f>E94+E98</f>
        <v>14688</v>
      </c>
    </row>
    <row r="94" spans="1:5" x14ac:dyDescent="0.25">
      <c r="A94" s="19">
        <v>3</v>
      </c>
      <c r="B94" s="15" t="s">
        <v>6</v>
      </c>
      <c r="C94" s="16">
        <f>SUM(C95:C97)</f>
        <v>0</v>
      </c>
      <c r="D94" s="16">
        <f>SUM(D95:D97)</f>
        <v>4997</v>
      </c>
      <c r="E94" s="16">
        <f>SUM(E95:E97)</f>
        <v>4997</v>
      </c>
    </row>
    <row r="95" spans="1:5" x14ac:dyDescent="0.25">
      <c r="A95" s="20">
        <v>32</v>
      </c>
      <c r="B95" s="15" t="s">
        <v>8</v>
      </c>
      <c r="C95" s="21"/>
      <c r="D95" s="21">
        <f>E95-C95</f>
        <v>4997</v>
      </c>
      <c r="E95" s="21">
        <v>4997</v>
      </c>
    </row>
    <row r="96" spans="1:5" x14ac:dyDescent="0.25">
      <c r="A96" s="20">
        <v>34</v>
      </c>
      <c r="B96" s="15" t="s">
        <v>16</v>
      </c>
      <c r="C96" s="21"/>
      <c r="D96" s="21">
        <f t="shared" ref="D96:D97" si="18">E96-C96</f>
        <v>0</v>
      </c>
      <c r="E96" s="21">
        <v>0</v>
      </c>
    </row>
    <row r="97" spans="1:5" x14ac:dyDescent="0.25">
      <c r="A97" s="20">
        <v>38</v>
      </c>
      <c r="B97" s="15" t="s">
        <v>28</v>
      </c>
      <c r="C97" s="21"/>
      <c r="D97" s="21">
        <f t="shared" si="18"/>
        <v>0</v>
      </c>
      <c r="E97" s="21">
        <v>0</v>
      </c>
    </row>
    <row r="98" spans="1:5" x14ac:dyDescent="0.25">
      <c r="A98" s="19">
        <v>4</v>
      </c>
      <c r="B98" s="15" t="s">
        <v>13</v>
      </c>
      <c r="C98" s="16">
        <f>SUM(C99:C99)</f>
        <v>0</v>
      </c>
      <c r="D98" s="16">
        <f>SUM(D99:D99)</f>
        <v>9691</v>
      </c>
      <c r="E98" s="16">
        <f>SUM(E99:E99)</f>
        <v>9691</v>
      </c>
    </row>
    <row r="99" spans="1:5" x14ac:dyDescent="0.25">
      <c r="A99" s="20">
        <v>42</v>
      </c>
      <c r="B99" s="15" t="s">
        <v>14</v>
      </c>
      <c r="C99" s="21"/>
      <c r="D99" s="21">
        <f>E99-C99</f>
        <v>9691</v>
      </c>
      <c r="E99" s="21">
        <v>9691</v>
      </c>
    </row>
    <row r="100" spans="1:5" x14ac:dyDescent="0.25">
      <c r="A100" s="18">
        <v>7</v>
      </c>
      <c r="B100" s="15" t="s">
        <v>27</v>
      </c>
      <c r="C100" s="30">
        <f>C101</f>
        <v>335</v>
      </c>
      <c r="D100" s="16">
        <f>D101</f>
        <v>0</v>
      </c>
      <c r="E100" s="32">
        <f>E101</f>
        <v>335</v>
      </c>
    </row>
    <row r="101" spans="1:5" x14ac:dyDescent="0.25">
      <c r="A101" s="19">
        <v>4</v>
      </c>
      <c r="B101" s="15" t="s">
        <v>13</v>
      </c>
      <c r="C101" s="16">
        <f>SUM(C102:C102)</f>
        <v>335</v>
      </c>
      <c r="D101" s="16">
        <f>SUM(D102:D102)</f>
        <v>0</v>
      </c>
      <c r="E101" s="16">
        <f>SUM(E102:E102)</f>
        <v>335</v>
      </c>
    </row>
    <row r="102" spans="1:5" x14ac:dyDescent="0.25">
      <c r="A102" s="20">
        <v>42</v>
      </c>
      <c r="B102" s="15" t="s">
        <v>14</v>
      </c>
      <c r="C102" s="21">
        <v>335</v>
      </c>
      <c r="D102" s="21">
        <f>E102-C102</f>
        <v>0</v>
      </c>
      <c r="E102" s="21">
        <v>335</v>
      </c>
    </row>
  </sheetData>
  <mergeCells count="1">
    <mergeCell ref="A3:E3"/>
  </mergeCells>
  <pageMargins left="0.7" right="0.7" top="0.75" bottom="0.75" header="0.3" footer="0.3"/>
  <pageSetup paperSize="9" scale="7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Posebni dio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maric</dc:creator>
  <cp:lastModifiedBy>bmaja</cp:lastModifiedBy>
  <cp:lastPrinted>2024-11-06T10:07:22Z</cp:lastPrinted>
  <dcterms:created xsi:type="dcterms:W3CDTF">2022-09-27T11:53:02Z</dcterms:created>
  <dcterms:modified xsi:type="dcterms:W3CDTF">2024-11-29T13:44:08Z</dcterms:modified>
</cp:coreProperties>
</file>